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en_skoroszyt"/>
  <mc:AlternateContent xmlns:mc="http://schemas.openxmlformats.org/markup-compatibility/2006">
    <mc:Choice Requires="x15">
      <x15ac:absPath xmlns:x15ac="http://schemas.microsoft.com/office/spreadsheetml/2010/11/ac" url="D:\-=DANE=-\Pulpit\uzgodnienie nabory EFRR\"/>
    </mc:Choice>
  </mc:AlternateContent>
  <xr:revisionPtr revIDLastSave="0" documentId="8_{7AA636F4-F96E-4098-9BA3-7215C11793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XI.PLANOWANE KOSZTY" sheetId="5" r:id="rId1"/>
    <sheet name="PROGNOZA CEN I SPRZEDAŻ.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'PROGNOZA CEN I SPRZEDAŻ.'!$A$1:$L$29</definedName>
    <definedName name="_xlnm.Print_Area" localSheetId="2">RZS!$A$1:$G$48</definedName>
    <definedName name="_xlnm.Print_Area" localSheetId="0">'XI.PLANOWANE KOSZTY'!$A$1:$O$42</definedName>
    <definedName name="PrzN1">'NPV + wsk_rent'!$D$6</definedName>
    <definedName name="suma1">'XI.PLANOWANE KOSZTY'!$M$27</definedName>
    <definedName name="sumaN1">'PROGNOZA CEN I SPRZEDAŻ.'!#REF!</definedName>
    <definedName name="sumaN2">'PROGNOZA CEN I SPRZEDAŻ.'!#REF!</definedName>
    <definedName name="sumaN3">'PROGNOZA CEN I SPRZEDAŻ.'!#REF!</definedName>
    <definedName name="uzasadnienie">'PROGNOZA CEN I SPRZEDAŻ.'!$C$18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I14" i="1"/>
  <c r="G14" i="1"/>
  <c r="D6" i="2" s="1"/>
  <c r="E6" i="3" l="1"/>
  <c r="H15" i="1" s="1"/>
  <c r="E6" i="2"/>
  <c r="F6" i="3"/>
  <c r="J15" i="1" s="1"/>
  <c r="F6" i="2"/>
  <c r="D6" i="3"/>
  <c r="E15" i="1" s="1"/>
  <c r="U31" i="5"/>
  <c r="E16" i="1" l="1"/>
  <c r="C10" i="2"/>
  <c r="C21" i="2" l="1"/>
  <c r="D21" i="2" l="1"/>
  <c r="E21" i="2"/>
  <c r="F21" i="2"/>
  <c r="B21" i="2" l="1"/>
  <c r="T38" i="5"/>
  <c r="U32" i="5" l="1"/>
  <c r="U33" i="5"/>
  <c r="T39" i="5" l="1"/>
  <c r="F12" i="3" s="1"/>
  <c r="N44" i="5"/>
  <c r="N47" i="5"/>
  <c r="N43" i="5"/>
  <c r="N46" i="5"/>
  <c r="N42" i="5"/>
  <c r="N48" i="5"/>
  <c r="N45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<sst xmlns="http://schemas.openxmlformats.org/spreadsheetml/2006/main" count="146" uniqueCount="104">
  <si>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</si>
  <si>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</si>
  <si>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</si>
  <si>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</si>
  <si>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</si>
  <si>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</si>
  <si>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</si>
  <si>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</si>
  <si>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</si>
  <si>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</si>
  <si>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</si>
  <si>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</si>
  <si>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</si>
  <si>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</si>
  <si>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</si>
  <si>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</si>
  <si>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</si>
  <si>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</si>
  <si>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</si>
  <si>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</si>
  <si>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</si>
  <si>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</si>
  <si>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</si>
  <si>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</si>
  <si>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</si>
  <si>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</si>
  <si>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</si>
  <si>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</si>
  <si>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</si>
  <si>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</si>
  <si>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</si>
  <si>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</si>
  <si>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</si>
  <si>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</si>
  <si>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</si>
  <si>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1.</t>
  </si>
  <si>
    <t>wybierz z listy</t>
  </si>
  <si>
    <t>NPV 1. inwestycje dotyczące projektu</t>
  </si>
  <si>
    <t>wartość początkowa śr. Trwałych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</si>
  <si>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</si>
  <si>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</si>
  <si>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</si>
  <si>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</si>
  <si>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</si>
  <si>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</si>
  <si>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</si>
  <si>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</si>
  <si>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</si>
  <si>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</si>
  <si>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</si>
  <si>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</si>
  <si>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</si>
  <si>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</si>
  <si>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</si>
  <si>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</si>
  <si>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</si>
  <si>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</si>
  <si>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</si>
  <si>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</si>
  <si>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</si>
  <si>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</si>
  <si>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</si>
  <si>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</si>
  <si>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 xml:space="preserve">KATEGORIA KOSZTÓW – NAZWA KOSZTU
</t>
  </si>
  <si>
    <t>UZASADNIENIE KONIECZNOŚCI PONIESIENIA KOSZTU (ZWIĄZEK Z REALIZOWANYM PROJEKTEM)</t>
  </si>
  <si>
    <t>PARAMETRY TECHNICZNE I/LUB JAKOŚCIOWE (MIN. 3 MAX. 5)</t>
  </si>
  <si>
    <t>JEDNOSTKA MIARY</t>
  </si>
  <si>
    <t>ILOŚĆ</t>
  </si>
  <si>
    <t xml:space="preserve">WARTOŚĆ NETTO
</t>
  </si>
  <si>
    <t>STAWKA VAT (%)</t>
  </si>
  <si>
    <t>WARTOŚĆ VAT</t>
  </si>
  <si>
    <t>WARTOŚĆ BRUTTO</t>
  </si>
  <si>
    <t xml:space="preserve">WYDATKI KWALIFIKOWALNE </t>
  </si>
  <si>
    <t>WYDATEK NIEKWALIFIKOWALNY PODATEK VAT OD KOSZTÓW KWALIFIKOWALNYCH</t>
  </si>
  <si>
    <t>Zadanie 1 (nazwa zadania zgodna z nazwą podaną w tabeli w Sekcji IX HARMONOGRAM REALIZACJI GRANTU)</t>
  </si>
  <si>
    <t>..</t>
  </si>
  <si>
    <t>Zadanie 2 (nazwa zadania zgodna z nazwą podaną w tabeli w Sekcji IX HARMONOGRAM REALIZACJI GRANTU)</t>
  </si>
  <si>
    <t>Zadanie ….  (nazwa zadania zgodna z nazwą podaną w tabeli w Sekcji IX HARMONOGRAM REALIZACJI GRANTU)</t>
  </si>
  <si>
    <t>XI.2. WYDATKI KWALIFIKOWALNE</t>
  </si>
  <si>
    <t xml:space="preserve">XI.3. WYDATKI NIEKWALIFIKOWALNE </t>
  </si>
  <si>
    <t>Tabela pomocnicza nr 1
należy wybrac odpowiednio dla każdej pozycji    (rodzaj kosztu)</t>
  </si>
  <si>
    <t>SUMA (WYDATKI KWALIFIKOWALNE)</t>
  </si>
  <si>
    <t>SUMA (WYDATKI NIEKWALIFIKOWALNE)</t>
  </si>
  <si>
    <t>SUMA (WYDATKI KWALIFIKOWALNE+NIEKWALIFIKOWALNE)</t>
  </si>
  <si>
    <t>RACHUNEK ZYSKÓW I STRAT</t>
  </si>
  <si>
    <t>ZAKTUALIZOWANA WARTOŚĆ NETTO</t>
  </si>
  <si>
    <t>PROJEKCJA FINANSOWA PROJEKTU - PROGNOZA POZIOMU CEN I SPRZEDAŻY</t>
  </si>
  <si>
    <t>XI. INFORMACJE O PLANOWANYCH KOSZTACH</t>
  </si>
  <si>
    <t xml:space="preserve">XI. OGÓLNE INFORMACJE </t>
  </si>
  <si>
    <t>CZY ISTNIEJE PRAWNA MOŻLIWOŚĆ ODZYSKANIA PODATKU VAT, KTÓREGO WYSOKOŚĆ ZOSTAŁA OKREŚLONA DLA POSZCZEGÓLNYCH ZADAŃ:</t>
  </si>
  <si>
    <t>SUMA WYDATKÓW KWALIFIKOWALNYCH</t>
  </si>
  <si>
    <t>WNIOSKOWANE DOFINANSOWANIE (GRANT)</t>
  </si>
  <si>
    <t>WKŁAD WŁASNY WNIOSKODAWCY W RAMACH WYDATKÓW KWALIFIKOWALNYCH</t>
  </si>
  <si>
    <t>SUMA WYDATKÓW NIEKWALIFKOWALNYCH</t>
  </si>
  <si>
    <t>WYDATKI OGÓŁEM (1+2)</t>
  </si>
  <si>
    <t>1a.</t>
  </si>
  <si>
    <t>1b.</t>
  </si>
  <si>
    <t>XI. 4 PODSUMOWANIE WYDATKÓW W RAMACH PROJEKTU</t>
  </si>
  <si>
    <t>%</t>
  </si>
  <si>
    <t>WARTOŚĆ</t>
  </si>
  <si>
    <t>WSKAŹNIK RENTOWNOŚCI SPRZEDAŻY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</si>
  <si>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projektu)</t>
    </r>
  </si>
  <si>
    <t xml:space="preserve">Rok N </t>
  </si>
  <si>
    <t xml:space="preserve"> 
 Tabele pomocnicze (analiza finansowa projektu)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</si>
</sst>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Protection="1"/>
    <xf numFmtId="0" fontId="2" fillId="5" borderId="0" xfId="0" applyFont="1" applyFill="1" applyBorder="1" applyProtection="1"/>
    <xf numFmtId="0" fontId="7" fillId="5" borderId="0" xfId="0" applyFont="1" applyFill="1"/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Protection="1"/>
    <xf numFmtId="0" fontId="4" fillId="5" borderId="9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2" fillId="0" borderId="1" xfId="0" applyFont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/>
    <xf numFmtId="0" fontId="2" fillId="0" borderId="0" xfId="0" applyFont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/>
    <xf numFmtId="0" fontId="3" fillId="16" borderId="13" xfId="0" applyFont="1" applyFill="1" applyBorder="1" applyAlignment="1" applyProtection="1">
      <alignment horizontal="left" vertical="center" wrapText="1"/>
      <protection locked="0"/>
    </xf>
    <xf numFmtId="0" fontId="3" fillId="16" borderId="14" xfId="0" applyFont="1" applyFill="1" applyBorder="1" applyAlignment="1" applyProtection="1">
      <alignment horizontal="left" vertical="center" wrapText="1"/>
      <protection locked="0"/>
    </xf>
    <xf numFmtId="0" fontId="3" fillId="16" borderId="15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4" fillId="14" borderId="13" xfId="0" applyFont="1" applyFill="1" applyBorder="1" applyAlignment="1" applyProtection="1">
      <alignment horizontal="right" vertical="center" wrapText="1"/>
      <protection locked="0"/>
    </xf>
    <xf numFmtId="0" fontId="4" fillId="14" borderId="14" xfId="0" applyFont="1" applyFill="1" applyBorder="1" applyAlignment="1" applyProtection="1">
      <alignment horizontal="right" vertical="center" wrapText="1"/>
      <protection locked="0"/>
    </xf>
    <xf numFmtId="0" fontId="4" fillId="14" borderId="15" xfId="0" applyFont="1" applyFill="1" applyBorder="1" applyAlignment="1" applyProtection="1">
      <alignment horizontal="right" vertical="center" wrapText="1"/>
      <protection locked="0"/>
    </xf>
    <xf numFmtId="0" fontId="4" fillId="15" borderId="13" xfId="0" applyFont="1" applyFill="1" applyBorder="1" applyAlignment="1" applyProtection="1">
      <alignment horizontal="left" vertical="center" wrapText="1"/>
      <protection locked="0"/>
    </xf>
    <xf numFmtId="0" fontId="4" fillId="15" borderId="14" xfId="0" applyFont="1" applyFill="1" applyBorder="1" applyAlignment="1" applyProtection="1">
      <alignment horizontal="left" vertical="center" wrapText="1"/>
      <protection locked="0"/>
    </xf>
    <xf numFmtId="0" fontId="4" fillId="15" borderId="15" xfId="0" applyFont="1" applyFill="1" applyBorder="1" applyAlignment="1" applyProtection="1">
      <alignment horizontal="left" vertical="center" wrapText="1"/>
      <protection locked="0"/>
    </xf>
    <xf numFmtId="0" fontId="5" fillId="15" borderId="13" xfId="0" applyFont="1" applyFill="1" applyBorder="1" applyAlignment="1">
      <alignment horizontal="left" vertical="center"/>
    </xf>
    <xf numFmtId="0" fontId="5" fillId="15" borderId="14" xfId="0" applyFont="1" applyFill="1" applyBorder="1" applyAlignment="1">
      <alignment horizontal="left" vertical="center"/>
    </xf>
    <xf numFmtId="0" fontId="5" fillId="15" borderId="1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right" wrapText="1"/>
    </xf>
    <xf numFmtId="0" fontId="10" fillId="0" borderId="5" xfId="0" applyFont="1" applyBorder="1" applyAlignment="1">
      <alignment horizontal="right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5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</xdr:row>
          <xdr:rowOff>66675</xdr:rowOff>
        </xdr:from>
        <xdr:to>
          <xdr:col>5</xdr:col>
          <xdr:colOff>1285875</xdr:colOff>
          <xdr:row>3</xdr:row>
          <xdr:rowOff>657225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</xdr:row>
          <xdr:rowOff>47625</xdr:rowOff>
        </xdr:from>
        <xdr:to>
          <xdr:col>7</xdr:col>
          <xdr:colOff>790575</xdr:colOff>
          <xdr:row>3</xdr:row>
          <xdr:rowOff>638175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V49"/>
  <sheetViews>
    <sheetView showGridLines="0" tabSelected="1" view="pageBreakPreview" zoomScaleNormal="100" zoomScaleSheetLayoutView="100" workbookViewId="0">
      <selection activeCell="D1" sqref="D1:O1"/>
    </sheetView>
  </sheetViews>
  <sheetFormatPr defaultRowHeight="15" x14ac:dyDescent="0.25"/>
  <cols>
    <col min="1" max="1" width="1.5703125" style="55" customWidth="1"/>
    <col min="2" max="2" width="3.85546875" customWidth="1"/>
    <col min="3" max="3" width="3.28515625" customWidth="1"/>
    <col min="4" max="4" width="17.42578125" customWidth="1"/>
    <col min="5" max="5" width="20.5703125" customWidth="1"/>
    <col min="6" max="6" width="24" customWidth="1"/>
    <col min="7" max="8" width="13.42578125" customWidth="1"/>
    <col min="9" max="12" width="13.28515625" customWidth="1"/>
    <col min="13" max="13" width="18.28515625" customWidth="1"/>
    <col min="14" max="14" width="23.85546875" style="72" customWidth="1"/>
    <col min="15" max="15" width="23.85546875" style="41" customWidth="1"/>
    <col min="16" max="16" width="4.85546875" customWidth="1"/>
    <col min="17" max="17" width="2.7109375" customWidth="1"/>
    <col min="18" max="18" width="16.140625" customWidth="1"/>
    <col min="19" max="19" width="24.85546875" customWidth="1"/>
    <col min="20" max="20" width="7.5703125" customWidth="1"/>
    <col min="21" max="21" width="7.28515625" customWidth="1"/>
  </cols>
  <sheetData>
    <row r="1" spans="1:15" ht="51" customHeight="1" x14ac:dyDescent="0.25">
      <c r="D1" s="111" t="s">
        <v>103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x14ac:dyDescent="0.25">
      <c r="C2" s="116" t="s">
        <v>87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x14ac:dyDescent="0.25">
      <c r="C3" s="120" t="s">
        <v>88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54.75" customHeight="1" x14ac:dyDescent="0.25">
      <c r="C4" s="118" t="s">
        <v>89</v>
      </c>
      <c r="D4" s="118"/>
      <c r="E4" s="118"/>
      <c r="F4" s="84"/>
      <c r="G4" s="119"/>
      <c r="H4" s="119"/>
      <c r="I4" s="122"/>
      <c r="J4" s="122"/>
      <c r="K4" s="122"/>
      <c r="L4" s="122"/>
      <c r="M4" s="122"/>
      <c r="N4" s="122"/>
      <c r="O4" s="122"/>
    </row>
    <row r="5" spans="1:15" ht="40.5" customHeight="1" x14ac:dyDescent="0.25">
      <c r="C5" s="108" t="s">
        <v>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67.5" x14ac:dyDescent="0.25">
      <c r="C6" s="126" t="s">
        <v>63</v>
      </c>
      <c r="D6" s="126"/>
      <c r="E6" s="61" t="s">
        <v>64</v>
      </c>
      <c r="F6" s="62" t="s">
        <v>65</v>
      </c>
      <c r="G6" s="64" t="s">
        <v>66</v>
      </c>
      <c r="H6" s="64" t="s">
        <v>67</v>
      </c>
      <c r="I6" s="63" t="s">
        <v>68</v>
      </c>
      <c r="J6" s="61" t="s">
        <v>69</v>
      </c>
      <c r="K6" s="61" t="s">
        <v>70</v>
      </c>
      <c r="L6" s="61" t="s">
        <v>71</v>
      </c>
      <c r="M6" s="64" t="s">
        <v>72</v>
      </c>
      <c r="N6" s="65" t="s">
        <v>80</v>
      </c>
      <c r="O6" s="79" t="s">
        <v>73</v>
      </c>
    </row>
    <row r="7" spans="1:15" ht="15" customHeight="1" x14ac:dyDescent="0.25">
      <c r="C7" s="123" t="s">
        <v>74</v>
      </c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60"/>
      <c r="O7" s="80"/>
    </row>
    <row r="8" spans="1:15" s="17" customFormat="1" x14ac:dyDescent="0.25">
      <c r="A8" s="56"/>
      <c r="C8" s="13" t="s">
        <v>35</v>
      </c>
      <c r="D8" s="13"/>
      <c r="E8" s="19"/>
      <c r="F8" s="19"/>
      <c r="G8" s="19"/>
      <c r="H8" s="19"/>
      <c r="I8" s="19"/>
      <c r="J8" s="68"/>
      <c r="K8" s="19"/>
      <c r="L8" s="19"/>
      <c r="M8" s="19"/>
      <c r="N8" s="46" t="s">
        <v>36</v>
      </c>
      <c r="O8" s="91"/>
    </row>
    <row r="9" spans="1:15" s="17" customFormat="1" x14ac:dyDescent="0.25">
      <c r="A9" s="56"/>
      <c r="C9" s="13" t="s">
        <v>75</v>
      </c>
      <c r="D9" s="13"/>
      <c r="E9" s="19"/>
      <c r="F9" s="19"/>
      <c r="G9" s="19"/>
      <c r="H9" s="19"/>
      <c r="I9" s="19"/>
      <c r="J9" s="68"/>
      <c r="K9" s="19"/>
      <c r="L9" s="19"/>
      <c r="M9" s="19"/>
      <c r="N9" s="46" t="s">
        <v>36</v>
      </c>
      <c r="O9" s="91"/>
    </row>
    <row r="10" spans="1:15" s="17" customFormat="1" ht="15" customHeight="1" x14ac:dyDescent="0.25">
      <c r="A10" s="56"/>
      <c r="C10" s="99" t="s">
        <v>76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46" t="s">
        <v>36</v>
      </c>
      <c r="O10" s="91"/>
    </row>
    <row r="11" spans="1:15" s="17" customFormat="1" x14ac:dyDescent="0.25">
      <c r="A11" s="56"/>
      <c r="C11" s="13" t="s">
        <v>75</v>
      </c>
      <c r="D11" s="13"/>
      <c r="E11" s="19"/>
      <c r="F11" s="19"/>
      <c r="G11" s="19"/>
      <c r="H11" s="19"/>
      <c r="I11" s="19"/>
      <c r="J11" s="19"/>
      <c r="K11" s="19"/>
      <c r="L11" s="19"/>
      <c r="M11" s="19"/>
      <c r="N11" s="46" t="s">
        <v>36</v>
      </c>
      <c r="O11" s="91"/>
    </row>
    <row r="12" spans="1:15" s="17" customFormat="1" x14ac:dyDescent="0.25">
      <c r="A12" s="56"/>
      <c r="C12" s="13" t="s">
        <v>75</v>
      </c>
      <c r="D12" s="13"/>
      <c r="E12" s="19"/>
      <c r="F12" s="19"/>
      <c r="G12" s="19"/>
      <c r="H12" s="19"/>
      <c r="I12" s="19"/>
      <c r="J12" s="19"/>
      <c r="K12" s="19"/>
      <c r="L12" s="19"/>
      <c r="M12" s="19"/>
      <c r="N12" s="46" t="s">
        <v>36</v>
      </c>
      <c r="O12" s="91"/>
    </row>
    <row r="13" spans="1:15" s="17" customFormat="1" x14ac:dyDescent="0.25">
      <c r="A13" s="56"/>
      <c r="C13" s="99" t="s">
        <v>77</v>
      </c>
      <c r="D13" s="100"/>
      <c r="E13" s="100"/>
      <c r="F13" s="100"/>
      <c r="G13" s="100"/>
      <c r="H13" s="100"/>
      <c r="I13" s="100"/>
      <c r="J13" s="59"/>
      <c r="K13" s="59"/>
      <c r="L13" s="59"/>
      <c r="M13" s="50"/>
      <c r="N13" s="46"/>
      <c r="O13" s="91"/>
    </row>
    <row r="14" spans="1:15" s="17" customFormat="1" x14ac:dyDescent="0.25">
      <c r="A14" s="56"/>
      <c r="C14" s="13" t="s">
        <v>75</v>
      </c>
      <c r="D14" s="13"/>
      <c r="E14" s="19"/>
      <c r="F14" s="19"/>
      <c r="G14" s="19"/>
      <c r="H14" s="19"/>
      <c r="I14" s="19"/>
      <c r="J14" s="68"/>
      <c r="K14" s="19"/>
      <c r="L14" s="19"/>
      <c r="M14" s="19"/>
      <c r="N14" s="46" t="s">
        <v>36</v>
      </c>
      <c r="O14" s="91"/>
    </row>
    <row r="15" spans="1:15" s="17" customFormat="1" x14ac:dyDescent="0.25">
      <c r="A15" s="56"/>
      <c r="C15" s="13" t="s">
        <v>75</v>
      </c>
      <c r="D15" s="13"/>
      <c r="E15" s="19"/>
      <c r="F15" s="19"/>
      <c r="G15" s="19"/>
      <c r="H15" s="19"/>
      <c r="I15" s="19"/>
      <c r="J15" s="68"/>
      <c r="K15" s="19"/>
      <c r="L15" s="19"/>
      <c r="M15" s="19"/>
      <c r="N15" s="46" t="s">
        <v>36</v>
      </c>
      <c r="O15" s="91"/>
    </row>
    <row r="16" spans="1:15" s="17" customFormat="1" x14ac:dyDescent="0.25">
      <c r="A16" s="56"/>
      <c r="C16" s="102" t="s">
        <v>81</v>
      </c>
      <c r="D16" s="103"/>
      <c r="E16" s="103"/>
      <c r="F16" s="103"/>
      <c r="G16" s="103"/>
      <c r="H16" s="104"/>
      <c r="I16" s="19"/>
      <c r="J16" s="69"/>
      <c r="K16" s="19"/>
      <c r="L16" s="19"/>
      <c r="M16" s="19"/>
      <c r="N16" s="46" t="s">
        <v>36</v>
      </c>
      <c r="O16" s="91"/>
    </row>
    <row r="17" spans="1:22" s="17" customFormat="1" ht="40.5" customHeight="1" x14ac:dyDescent="0.25">
      <c r="A17" s="56"/>
      <c r="C17" s="105" t="s">
        <v>79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78" t="s">
        <v>36</v>
      </c>
      <c r="O17" s="78"/>
    </row>
    <row r="18" spans="1:22" s="17" customFormat="1" x14ac:dyDescent="0.25">
      <c r="A18" s="56"/>
      <c r="C18" s="95" t="s">
        <v>74</v>
      </c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46" t="s">
        <v>36</v>
      </c>
      <c r="O18" s="81"/>
    </row>
    <row r="19" spans="1:22" s="17" customFormat="1" x14ac:dyDescent="0.25">
      <c r="A19" s="56"/>
      <c r="C19" s="13" t="s">
        <v>35</v>
      </c>
      <c r="D19" s="13"/>
      <c r="E19" s="92"/>
      <c r="F19" s="92"/>
      <c r="G19" s="19"/>
      <c r="H19" s="19"/>
      <c r="I19" s="19"/>
      <c r="J19" s="19"/>
      <c r="K19" s="19"/>
      <c r="L19" s="19"/>
      <c r="M19" s="69"/>
      <c r="N19" s="46" t="s">
        <v>36</v>
      </c>
      <c r="O19" s="81"/>
    </row>
    <row r="20" spans="1:22" s="17" customFormat="1" x14ac:dyDescent="0.25">
      <c r="A20" s="56"/>
      <c r="C20" s="13" t="s">
        <v>75</v>
      </c>
      <c r="D20" s="13"/>
      <c r="E20" s="92"/>
      <c r="F20" s="92"/>
      <c r="G20" s="19"/>
      <c r="H20" s="19"/>
      <c r="I20" s="19"/>
      <c r="J20" s="19"/>
      <c r="K20" s="19"/>
      <c r="L20" s="19"/>
      <c r="M20" s="69"/>
      <c r="N20" s="46" t="s">
        <v>36</v>
      </c>
      <c r="O20" s="81"/>
    </row>
    <row r="21" spans="1:22" s="17" customFormat="1" x14ac:dyDescent="0.25">
      <c r="A21" s="56"/>
      <c r="C21" s="95" t="s">
        <v>76</v>
      </c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46" t="s">
        <v>36</v>
      </c>
      <c r="O21" s="81"/>
    </row>
    <row r="22" spans="1:22" s="17" customFormat="1" x14ac:dyDescent="0.25">
      <c r="A22" s="56"/>
      <c r="C22" s="13" t="s">
        <v>75</v>
      </c>
      <c r="D22" s="13"/>
      <c r="E22" s="92"/>
      <c r="F22" s="92"/>
      <c r="G22" s="19"/>
      <c r="H22" s="19"/>
      <c r="I22" s="19"/>
      <c r="J22" s="68"/>
      <c r="K22" s="19"/>
      <c r="L22" s="19"/>
      <c r="M22" s="69"/>
      <c r="N22" s="46" t="s">
        <v>36</v>
      </c>
      <c r="O22" s="81"/>
    </row>
    <row r="23" spans="1:22" s="17" customFormat="1" x14ac:dyDescent="0.25">
      <c r="A23" s="56"/>
      <c r="C23" s="13" t="s">
        <v>75</v>
      </c>
      <c r="D23" s="13"/>
      <c r="E23" s="92"/>
      <c r="F23" s="92"/>
      <c r="G23" s="19"/>
      <c r="H23" s="19"/>
      <c r="I23" s="19"/>
      <c r="J23" s="68"/>
      <c r="K23" s="19"/>
      <c r="L23" s="19"/>
      <c r="M23" s="69"/>
      <c r="N23" s="46" t="s">
        <v>36</v>
      </c>
      <c r="O23" s="81"/>
    </row>
    <row r="24" spans="1:22" s="17" customFormat="1" x14ac:dyDescent="0.25">
      <c r="A24" s="56"/>
      <c r="C24" s="95" t="s">
        <v>77</v>
      </c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46" t="s">
        <v>36</v>
      </c>
      <c r="O24" s="81"/>
    </row>
    <row r="25" spans="1:22" s="17" customFormat="1" x14ac:dyDescent="0.25">
      <c r="A25" s="56"/>
      <c r="C25" s="13" t="s">
        <v>75</v>
      </c>
      <c r="D25" s="13"/>
      <c r="E25" s="92"/>
      <c r="F25" s="92"/>
      <c r="G25" s="19"/>
      <c r="H25" s="19"/>
      <c r="I25" s="19"/>
      <c r="J25" s="68"/>
      <c r="K25" s="19"/>
      <c r="L25" s="19"/>
      <c r="M25" s="69"/>
      <c r="N25" s="46" t="s">
        <v>36</v>
      </c>
      <c r="O25" s="81"/>
    </row>
    <row r="26" spans="1:22" s="17" customFormat="1" x14ac:dyDescent="0.25">
      <c r="A26" s="56"/>
      <c r="C26" s="13" t="s">
        <v>75</v>
      </c>
      <c r="D26" s="13"/>
      <c r="E26" s="92"/>
      <c r="F26" s="92"/>
      <c r="G26" s="19"/>
      <c r="H26" s="19"/>
      <c r="I26" s="19"/>
      <c r="J26" s="68"/>
      <c r="K26" s="19"/>
      <c r="L26" s="19"/>
      <c r="M26" s="69"/>
      <c r="N26" s="46" t="s">
        <v>36</v>
      </c>
      <c r="O26" s="81"/>
    </row>
    <row r="27" spans="1:22" ht="15" customHeight="1" x14ac:dyDescent="0.25">
      <c r="C27" s="98" t="s">
        <v>82</v>
      </c>
      <c r="D27" s="98"/>
      <c r="E27" s="98"/>
      <c r="F27" s="98"/>
      <c r="G27" s="98"/>
      <c r="H27" s="98"/>
      <c r="I27" s="66"/>
      <c r="J27" s="58"/>
      <c r="K27" s="67"/>
      <c r="L27" s="67"/>
      <c r="M27" s="77"/>
      <c r="N27" s="70"/>
      <c r="O27" s="82"/>
    </row>
    <row r="28" spans="1:22" ht="15" customHeight="1" x14ac:dyDescent="0.25">
      <c r="C28" s="117" t="s">
        <v>83</v>
      </c>
      <c r="D28" s="117"/>
      <c r="E28" s="117"/>
      <c r="F28" s="117"/>
      <c r="G28" s="117"/>
      <c r="H28" s="117"/>
      <c r="I28" s="66"/>
      <c r="J28" s="83"/>
      <c r="K28" s="83"/>
      <c r="L28" s="83"/>
      <c r="M28" s="83"/>
      <c r="N28" s="71"/>
      <c r="O28" s="71"/>
    </row>
    <row r="29" spans="1:22" ht="15" customHeight="1" x14ac:dyDescent="0.25"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5"/>
      <c r="N29" s="71"/>
      <c r="O29" s="71"/>
      <c r="Q29" s="30"/>
      <c r="R29" s="30"/>
      <c r="S29" s="30"/>
      <c r="T29" s="30"/>
      <c r="U29" s="30"/>
      <c r="V29" s="30"/>
    </row>
    <row r="30" spans="1:22" ht="15" customHeight="1" x14ac:dyDescent="0.25"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6"/>
      <c r="N30" s="71"/>
      <c r="O30" s="71"/>
      <c r="Q30" s="30"/>
      <c r="R30" s="36"/>
      <c r="S30" s="36" t="s">
        <v>36</v>
      </c>
      <c r="T30" s="36"/>
      <c r="U30" s="36"/>
      <c r="V30" s="30"/>
    </row>
    <row r="31" spans="1:22" x14ac:dyDescent="0.2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71"/>
      <c r="O31" s="71"/>
      <c r="Q31" s="30"/>
      <c r="R31" s="36"/>
      <c r="S31" s="36" t="s">
        <v>40</v>
      </c>
      <c r="T31" s="36"/>
      <c r="U31" s="36">
        <f>SUMIFS(M8:M26,N8:N26,"Ki pieniężne")</f>
        <v>0</v>
      </c>
      <c r="V31" s="30"/>
    </row>
    <row r="32" spans="1:22" ht="27.75" customHeight="1" x14ac:dyDescent="0.25"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71"/>
      <c r="O32" s="71"/>
      <c r="Q32" s="30"/>
      <c r="R32" s="36"/>
      <c r="S32" s="36" t="s">
        <v>39</v>
      </c>
      <c r="T32" s="36"/>
      <c r="U32" s="36">
        <f ca="1">SUMIFS($M$8:OFFSET(suma1,-1,0),$N$8:OFFSET(suma1,-1,1),$S32)</f>
        <v>0</v>
      </c>
      <c r="V32" s="30"/>
    </row>
    <row r="33" spans="3:22" x14ac:dyDescent="0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71"/>
      <c r="O33" s="71"/>
      <c r="Q33" s="30"/>
      <c r="R33" s="36"/>
      <c r="S33" s="36" t="s">
        <v>57</v>
      </c>
      <c r="T33" s="36"/>
      <c r="U33" s="36">
        <f ca="1">SUMIFS($M$8:OFFSET(suma1,-1,0),$N$8:OFFSET(suma1,-1,1),$S33)</f>
        <v>0</v>
      </c>
      <c r="V33" s="30"/>
    </row>
    <row r="34" spans="3:22" x14ac:dyDescent="0.25">
      <c r="C34" s="93" t="s">
        <v>97</v>
      </c>
      <c r="D34" s="93"/>
      <c r="E34" s="93"/>
      <c r="F34" s="93"/>
      <c r="G34" s="93"/>
      <c r="H34" s="93"/>
      <c r="I34" s="93"/>
      <c r="J34" s="88"/>
      <c r="K34" s="88"/>
      <c r="L34" s="88"/>
      <c r="M34" s="88"/>
      <c r="N34" s="71"/>
      <c r="O34" s="71"/>
      <c r="Q34" s="30"/>
      <c r="R34" s="30"/>
      <c r="S34" s="30"/>
      <c r="T34" s="30"/>
      <c r="U34" s="30"/>
      <c r="V34" s="30"/>
    </row>
    <row r="35" spans="3:22" x14ac:dyDescent="0.25">
      <c r="C35" s="89">
        <v>1</v>
      </c>
      <c r="D35" s="93" t="s">
        <v>90</v>
      </c>
      <c r="E35" s="93"/>
      <c r="F35" s="93"/>
      <c r="G35" s="93"/>
      <c r="H35" s="114"/>
      <c r="I35" s="115"/>
      <c r="J35" s="88"/>
      <c r="K35" s="88"/>
      <c r="L35" s="88"/>
      <c r="M35" s="88"/>
      <c r="N35" s="71"/>
      <c r="O35" s="71"/>
      <c r="S35" s="30"/>
      <c r="T35" s="30"/>
      <c r="U35" s="30"/>
    </row>
    <row r="36" spans="3:22" x14ac:dyDescent="0.25">
      <c r="C36" s="113" t="s">
        <v>95</v>
      </c>
      <c r="D36" s="93" t="s">
        <v>91</v>
      </c>
      <c r="E36" s="93"/>
      <c r="F36" s="93"/>
      <c r="G36" s="93"/>
      <c r="H36" s="90" t="s">
        <v>98</v>
      </c>
      <c r="I36" s="90" t="s">
        <v>99</v>
      </c>
      <c r="J36" s="88"/>
      <c r="K36" s="88"/>
      <c r="L36" s="88"/>
      <c r="M36" s="88"/>
      <c r="N36" s="71"/>
      <c r="O36" s="71"/>
      <c r="S36" s="30"/>
      <c r="T36" s="30"/>
      <c r="U36" s="30"/>
    </row>
    <row r="37" spans="3:22" x14ac:dyDescent="0.25">
      <c r="C37" s="113"/>
      <c r="D37" s="93"/>
      <c r="E37" s="93"/>
      <c r="F37" s="93"/>
      <c r="G37" s="93"/>
      <c r="H37" s="85"/>
      <c r="I37" s="85"/>
      <c r="J37" s="88"/>
      <c r="K37" s="88"/>
      <c r="L37" s="88"/>
      <c r="M37" s="88"/>
      <c r="N37" s="71"/>
      <c r="O37" s="71"/>
      <c r="R37" s="44"/>
      <c r="S37" s="36"/>
      <c r="T37" s="36"/>
      <c r="U37" s="36"/>
    </row>
    <row r="38" spans="3:22" x14ac:dyDescent="0.25">
      <c r="C38" s="89" t="s">
        <v>96</v>
      </c>
      <c r="D38" s="93" t="s">
        <v>92</v>
      </c>
      <c r="E38" s="93"/>
      <c r="F38" s="93"/>
      <c r="G38" s="93"/>
      <c r="H38" s="85"/>
      <c r="I38" s="85"/>
      <c r="J38" s="88"/>
      <c r="K38" s="88"/>
      <c r="L38" s="88"/>
      <c r="M38" s="88"/>
      <c r="N38" s="71"/>
      <c r="O38" s="71"/>
      <c r="R38" s="44"/>
      <c r="S38" s="37" t="s">
        <v>37</v>
      </c>
      <c r="T38" s="37">
        <f>U31</f>
        <v>0</v>
      </c>
      <c r="U38" s="36"/>
    </row>
    <row r="39" spans="3:22" x14ac:dyDescent="0.25">
      <c r="C39" s="89">
        <v>2</v>
      </c>
      <c r="D39" s="93" t="s">
        <v>93</v>
      </c>
      <c r="E39" s="93"/>
      <c r="F39" s="93"/>
      <c r="G39" s="93"/>
      <c r="H39" s="114"/>
      <c r="I39" s="115"/>
      <c r="J39" s="88"/>
      <c r="K39" s="88"/>
      <c r="L39" s="88"/>
      <c r="M39" s="88"/>
      <c r="N39" s="71"/>
      <c r="O39" s="71"/>
      <c r="R39" s="44"/>
      <c r="S39" s="45" t="s">
        <v>38</v>
      </c>
      <c r="T39" s="37">
        <f>U31</f>
        <v>0</v>
      </c>
      <c r="U39" s="36"/>
    </row>
    <row r="40" spans="3:22" x14ac:dyDescent="0.25">
      <c r="C40" s="89">
        <v>3</v>
      </c>
      <c r="D40" s="93" t="s">
        <v>94</v>
      </c>
      <c r="E40" s="93"/>
      <c r="F40" s="93"/>
      <c r="G40" s="93"/>
      <c r="H40" s="114"/>
      <c r="I40" s="115"/>
      <c r="J40" s="88"/>
      <c r="K40" s="88"/>
      <c r="L40" s="88"/>
      <c r="M40" s="88"/>
      <c r="N40" s="71"/>
      <c r="O40" s="71"/>
      <c r="R40" s="44"/>
      <c r="S40" s="44"/>
      <c r="T40" s="44"/>
      <c r="U40" s="44"/>
    </row>
    <row r="41" spans="3:22" x14ac:dyDescent="0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71"/>
      <c r="O41" s="71"/>
    </row>
    <row r="42" spans="3:22" x14ac:dyDescent="0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71" t="str">
        <f t="shared" ref="N42:N48" si="0">IF(M43=suma1,IF(M43&gt;0,"wybierz z listy",""),"")</f>
        <v/>
      </c>
      <c r="O42" s="71"/>
    </row>
    <row r="43" spans="3:22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1" t="str">
        <f t="shared" si="0"/>
        <v/>
      </c>
      <c r="O43" s="31"/>
    </row>
    <row r="44" spans="3:22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1" t="str">
        <f t="shared" si="0"/>
        <v/>
      </c>
      <c r="O44" s="31"/>
    </row>
    <row r="45" spans="3:22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1" t="str">
        <f t="shared" si="0"/>
        <v/>
      </c>
      <c r="O45" s="31"/>
    </row>
    <row r="46" spans="3:22" x14ac:dyDescent="0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1" t="str">
        <f t="shared" si="0"/>
        <v/>
      </c>
      <c r="O46" s="31"/>
    </row>
    <row r="47" spans="3:22" x14ac:dyDescent="0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1" t="str">
        <f t="shared" si="0"/>
        <v/>
      </c>
      <c r="O47" s="31"/>
    </row>
    <row r="48" spans="3:22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1" t="str">
        <f t="shared" si="0"/>
        <v/>
      </c>
      <c r="O48" s="31"/>
    </row>
    <row r="49" spans="3:13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</sheetData>
  <sheetProtection insertRows="0" deleteRows="0"/>
  <mergeCells count="29">
    <mergeCell ref="D1:O1"/>
    <mergeCell ref="D40:G40"/>
    <mergeCell ref="C36:C37"/>
    <mergeCell ref="C34:I34"/>
    <mergeCell ref="H35:I35"/>
    <mergeCell ref="H39:I39"/>
    <mergeCell ref="H40:I40"/>
    <mergeCell ref="C2:O2"/>
    <mergeCell ref="C28:H28"/>
    <mergeCell ref="C4:E4"/>
    <mergeCell ref="G4:H4"/>
    <mergeCell ref="C3:O3"/>
    <mergeCell ref="I4:O4"/>
    <mergeCell ref="C7:M7"/>
    <mergeCell ref="C13:I13"/>
    <mergeCell ref="C6:D6"/>
    <mergeCell ref="C10:M10"/>
    <mergeCell ref="C16:H16"/>
    <mergeCell ref="C17:M17"/>
    <mergeCell ref="C5:O5"/>
    <mergeCell ref="C18:M18"/>
    <mergeCell ref="D39:G39"/>
    <mergeCell ref="C31:M31"/>
    <mergeCell ref="C21:M21"/>
    <mergeCell ref="C27:H27"/>
    <mergeCell ref="C24:M24"/>
    <mergeCell ref="D38:G38"/>
    <mergeCell ref="D36:G37"/>
    <mergeCell ref="D35:G35"/>
  </mergeCells>
  <conditionalFormatting sqref="N8:O11 N13:O16 N26:O26">
    <cfRule type="expression" dxfId="5" priority="31">
      <formula>$M8&gt;0</formula>
    </cfRule>
  </conditionalFormatting>
  <conditionalFormatting sqref="N8:O11 N13:O16 N26:O26">
    <cfRule type="expression" dxfId="4" priority="29">
      <formula>$M8=0</formula>
    </cfRule>
  </conditionalFormatting>
  <conditionalFormatting sqref="N12:O12">
    <cfRule type="expression" dxfId="3" priority="6">
      <formula>$M12&gt;0</formula>
    </cfRule>
  </conditionalFormatting>
  <conditionalFormatting sqref="N12:O12">
    <cfRule type="expression" dxfId="2" priority="5">
      <formula>$M12=0</formula>
    </cfRule>
  </conditionalFormatting>
  <conditionalFormatting sqref="N17:O25">
    <cfRule type="expression" dxfId="1" priority="2">
      <formula>$M17&gt;0</formula>
    </cfRule>
  </conditionalFormatting>
  <conditionalFormatting sqref="N17:O25">
    <cfRule type="expression" dxfId="0" priority="1">
      <formula>$M17=0</formula>
    </cfRule>
  </conditionalFormatting>
  <dataValidations count="1">
    <dataValidation type="list" allowBlank="1" showInputMessage="1" showErrorMessage="1" sqref="N8:N26" xr:uid="{00000000-0002-0000-0000-000000000000}">
      <formula1>$S$30:$S$33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599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</xdr:row>
                    <xdr:rowOff>66675</xdr:rowOff>
                  </from>
                  <to>
                    <xdr:col>5</xdr:col>
                    <xdr:colOff>1285875</xdr:colOff>
                    <xdr:row>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133350</xdr:colOff>
                    <xdr:row>3</xdr:row>
                    <xdr:rowOff>47625</xdr:rowOff>
                  </from>
                  <to>
                    <xdr:col>7</xdr:col>
                    <xdr:colOff>790575</xdr:colOff>
                    <xdr:row>3</xdr:row>
                    <xdr:rowOff>638175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C3" sqref="C3:K3"/>
    </sheetView>
  </sheetViews>
  <sheetFormatPr defaultRowHeight="12.75" x14ac:dyDescent="0.2"/>
  <cols>
    <col min="1" max="1" width="1.28515625" style="53" customWidth="1"/>
    <col min="2" max="2" width="2.85546875" style="30" customWidth="1"/>
    <col min="3" max="3" width="33.85546875" style="30" customWidth="1"/>
    <col min="4" max="4" width="12.85546875" style="30" customWidth="1"/>
    <col min="5" max="5" width="12.28515625" style="30" customWidth="1"/>
    <col min="6" max="6" width="13" style="30" customWidth="1"/>
    <col min="7" max="7" width="11.28515625" style="30" customWidth="1"/>
    <col min="8" max="8" width="11" style="30" customWidth="1"/>
    <col min="9" max="9" width="11.42578125" style="30" customWidth="1"/>
    <col min="10" max="10" width="13.140625" style="30" customWidth="1"/>
    <col min="11" max="11" width="14.5703125" style="30" customWidth="1"/>
    <col min="12" max="12" width="1.42578125" style="30" customWidth="1"/>
    <col min="13" max="16384" width="9.140625" style="30"/>
  </cols>
  <sheetData>
    <row r="1" spans="1:13" ht="2.25" customHeight="1" x14ac:dyDescent="0.2"/>
    <row r="2" spans="1:13" ht="17.25" customHeight="1" x14ac:dyDescent="0.2">
      <c r="C2" s="32"/>
    </row>
    <row r="3" spans="1:13" ht="16.5" customHeight="1" x14ac:dyDescent="0.2">
      <c r="C3" s="130" t="s">
        <v>86</v>
      </c>
      <c r="D3" s="130"/>
      <c r="E3" s="130"/>
      <c r="F3" s="130"/>
      <c r="G3" s="130"/>
      <c r="H3" s="130"/>
      <c r="I3" s="130"/>
      <c r="J3" s="130"/>
      <c r="K3" s="130"/>
    </row>
    <row r="4" spans="1:13" x14ac:dyDescent="0.2">
      <c r="C4" s="127" t="s">
        <v>8</v>
      </c>
      <c r="D4" s="127" t="s">
        <v>0</v>
      </c>
      <c r="E4" s="143" t="s">
        <v>1</v>
      </c>
      <c r="F4" s="143"/>
      <c r="G4" s="143"/>
      <c r="H4" s="143" t="s">
        <v>2</v>
      </c>
      <c r="I4" s="143"/>
      <c r="J4" s="143" t="s">
        <v>3</v>
      </c>
      <c r="K4" s="143"/>
      <c r="L4" s="2"/>
    </row>
    <row r="5" spans="1:13" x14ac:dyDescent="0.2">
      <c r="C5" s="141"/>
      <c r="D5" s="128"/>
      <c r="E5" s="143"/>
      <c r="F5" s="143"/>
      <c r="G5" s="143"/>
      <c r="H5" s="143"/>
      <c r="I5" s="143"/>
      <c r="J5" s="143"/>
      <c r="K5" s="143"/>
      <c r="L5" s="2"/>
    </row>
    <row r="6" spans="1:13" ht="51" x14ac:dyDescent="0.2">
      <c r="C6" s="142"/>
      <c r="D6" s="129"/>
      <c r="E6" s="48" t="s">
        <v>4</v>
      </c>
      <c r="F6" s="48" t="s">
        <v>5</v>
      </c>
      <c r="G6" s="48" t="s">
        <v>6</v>
      </c>
      <c r="H6" s="48" t="s">
        <v>7</v>
      </c>
      <c r="I6" s="48" t="s">
        <v>6</v>
      </c>
      <c r="J6" s="48" t="s">
        <v>7</v>
      </c>
      <c r="K6" s="48" t="s">
        <v>6</v>
      </c>
      <c r="L6" s="2"/>
    </row>
    <row r="7" spans="1:13" s="34" customFormat="1" x14ac:dyDescent="0.2">
      <c r="A7" s="54"/>
      <c r="C7" s="13"/>
      <c r="D7" s="13"/>
      <c r="E7" s="13"/>
      <c r="F7" s="13"/>
      <c r="G7" s="13"/>
      <c r="H7" s="13"/>
      <c r="I7" s="13"/>
      <c r="J7" s="13"/>
      <c r="K7" s="13"/>
      <c r="L7" s="16"/>
      <c r="M7" s="33"/>
    </row>
    <row r="8" spans="1:13" s="34" customFormat="1" x14ac:dyDescent="0.2">
      <c r="A8" s="54"/>
      <c r="C8" s="13"/>
      <c r="D8" s="13"/>
      <c r="E8" s="13"/>
      <c r="F8" s="13"/>
      <c r="G8" s="13"/>
      <c r="H8" s="13"/>
      <c r="I8" s="13"/>
      <c r="J8" s="13"/>
      <c r="K8" s="13"/>
      <c r="L8" s="16"/>
      <c r="M8" s="33"/>
    </row>
    <row r="9" spans="1:13" s="34" customFormat="1" x14ac:dyDescent="0.2">
      <c r="A9" s="54"/>
      <c r="C9" s="13"/>
      <c r="D9" s="13"/>
      <c r="E9" s="13"/>
      <c r="F9" s="15"/>
      <c r="G9" s="13"/>
      <c r="H9" s="13"/>
      <c r="I9" s="13"/>
      <c r="J9" s="13"/>
      <c r="K9" s="13"/>
      <c r="L9" s="18"/>
      <c r="M9" s="33"/>
    </row>
    <row r="10" spans="1:13" s="34" customFormat="1" x14ac:dyDescent="0.2">
      <c r="A10" s="54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3"/>
    </row>
    <row r="11" spans="1:13" s="34" customFormat="1" x14ac:dyDescent="0.2">
      <c r="A11" s="54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3"/>
    </row>
    <row r="12" spans="1:13" s="34" customFormat="1" x14ac:dyDescent="0.2">
      <c r="A12" s="54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3"/>
    </row>
    <row r="13" spans="1:13" s="34" customFormat="1" x14ac:dyDescent="0.2">
      <c r="A13" s="54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3"/>
    </row>
    <row r="14" spans="1:13" s="34" customFormat="1" x14ac:dyDescent="0.2">
      <c r="A14" s="54"/>
      <c r="C14" s="144" t="s">
        <v>59</v>
      </c>
      <c r="D14" s="145"/>
      <c r="E14" s="51"/>
      <c r="F14" s="52"/>
      <c r="G14" s="57">
        <f>SUM(G7:G13)</f>
        <v>0</v>
      </c>
      <c r="H14" s="52"/>
      <c r="I14" s="57">
        <f>SUM(I7:I13)</f>
        <v>0</v>
      </c>
      <c r="J14" s="52"/>
      <c r="K14" s="57">
        <f>SUM(K7:K13)</f>
        <v>0</v>
      </c>
      <c r="L14" s="18"/>
      <c r="M14" s="33"/>
    </row>
    <row r="15" spans="1:13" s="34" customFormat="1" x14ac:dyDescent="0.2">
      <c r="A15" s="54"/>
      <c r="C15" s="144" t="s">
        <v>60</v>
      </c>
      <c r="D15" s="145"/>
      <c r="E15" s="146" t="str">
        <f ca="1">TEXT('NPV + wsk_rent'!D6,0) &amp;" = A"</f>
        <v>0 = A</v>
      </c>
      <c r="F15" s="147"/>
      <c r="G15" s="148"/>
      <c r="H15" s="146" t="str">
        <f ca="1">TEXT('NPV + wsk_rent'!E6,0) &amp;" = B"</f>
        <v>0 = B</v>
      </c>
      <c r="I15" s="148"/>
      <c r="J15" s="146" t="str">
        <f ca="1">TEXT('NPV + wsk_rent'!F6,0) &amp;" = C"</f>
        <v>0 = C</v>
      </c>
      <c r="K15" s="148"/>
      <c r="L15" s="18"/>
      <c r="M15" s="33"/>
    </row>
    <row r="16" spans="1:13" s="34" customFormat="1" x14ac:dyDescent="0.2">
      <c r="A16" s="54"/>
      <c r="C16" s="144" t="s">
        <v>61</v>
      </c>
      <c r="D16" s="145"/>
      <c r="E16" s="146">
        <f ca="1">SUM('NPV + wsk_rent'!D6:F6)</f>
        <v>0</v>
      </c>
      <c r="F16" s="147"/>
      <c r="G16" s="147"/>
      <c r="H16" s="147"/>
      <c r="I16" s="147"/>
      <c r="J16" s="147"/>
      <c r="K16" s="148"/>
      <c r="L16" s="18"/>
      <c r="M16" s="33"/>
    </row>
    <row r="17" spans="3:13" x14ac:dyDescent="0.2">
      <c r="M17" s="35"/>
    </row>
    <row r="18" spans="3:13" ht="51.75" customHeight="1" x14ac:dyDescent="0.2">
      <c r="C18" s="131" t="s">
        <v>34</v>
      </c>
      <c r="D18" s="131"/>
      <c r="E18" s="131"/>
      <c r="F18" s="131"/>
      <c r="G18" s="131"/>
      <c r="H18" s="131"/>
      <c r="I18" s="131"/>
      <c r="J18" s="131"/>
      <c r="K18" s="131"/>
    </row>
    <row r="19" spans="3:13" x14ac:dyDescent="0.2">
      <c r="C19" s="132"/>
      <c r="D19" s="133"/>
      <c r="E19" s="133"/>
      <c r="F19" s="133"/>
      <c r="G19" s="133"/>
      <c r="H19" s="133"/>
      <c r="I19" s="133"/>
      <c r="J19" s="133"/>
      <c r="K19" s="134"/>
    </row>
    <row r="20" spans="3:13" ht="25.5" customHeight="1" x14ac:dyDescent="0.2">
      <c r="C20" s="135"/>
      <c r="D20" s="136"/>
      <c r="E20" s="136"/>
      <c r="F20" s="136"/>
      <c r="G20" s="136"/>
      <c r="H20" s="136"/>
      <c r="I20" s="136"/>
      <c r="J20" s="136"/>
      <c r="K20" s="137"/>
    </row>
    <row r="21" spans="3:13" x14ac:dyDescent="0.2">
      <c r="C21" s="135"/>
      <c r="D21" s="136"/>
      <c r="E21" s="136"/>
      <c r="F21" s="136"/>
      <c r="G21" s="136"/>
      <c r="H21" s="136"/>
      <c r="I21" s="136"/>
      <c r="J21" s="136"/>
      <c r="K21" s="137"/>
    </row>
    <row r="22" spans="3:13" x14ac:dyDescent="0.2">
      <c r="C22" s="135"/>
      <c r="D22" s="136"/>
      <c r="E22" s="136"/>
      <c r="F22" s="136"/>
      <c r="G22" s="136"/>
      <c r="H22" s="136"/>
      <c r="I22" s="136"/>
      <c r="J22" s="136"/>
      <c r="K22" s="137"/>
    </row>
    <row r="23" spans="3:13" x14ac:dyDescent="0.2">
      <c r="C23" s="135"/>
      <c r="D23" s="136"/>
      <c r="E23" s="136"/>
      <c r="F23" s="136"/>
      <c r="G23" s="136"/>
      <c r="H23" s="136"/>
      <c r="I23" s="136"/>
      <c r="J23" s="136"/>
      <c r="K23" s="137"/>
    </row>
    <row r="24" spans="3:13" x14ac:dyDescent="0.2">
      <c r="C24" s="135"/>
      <c r="D24" s="136"/>
      <c r="E24" s="136"/>
      <c r="F24" s="136"/>
      <c r="G24" s="136"/>
      <c r="H24" s="136"/>
      <c r="I24" s="136"/>
      <c r="J24" s="136"/>
      <c r="K24" s="137"/>
    </row>
    <row r="25" spans="3:13" x14ac:dyDescent="0.2">
      <c r="C25" s="135"/>
      <c r="D25" s="136"/>
      <c r="E25" s="136"/>
      <c r="F25" s="136"/>
      <c r="G25" s="136"/>
      <c r="H25" s="136"/>
      <c r="I25" s="136"/>
      <c r="J25" s="136"/>
      <c r="K25" s="137"/>
    </row>
    <row r="26" spans="3:13" x14ac:dyDescent="0.2">
      <c r="C26" s="135"/>
      <c r="D26" s="136"/>
      <c r="E26" s="136"/>
      <c r="F26" s="136"/>
      <c r="G26" s="136"/>
      <c r="H26" s="136"/>
      <c r="I26" s="136"/>
      <c r="J26" s="136"/>
      <c r="K26" s="137"/>
    </row>
    <row r="27" spans="3:13" x14ac:dyDescent="0.2">
      <c r="C27" s="135"/>
      <c r="D27" s="136"/>
      <c r="E27" s="136"/>
      <c r="F27" s="136"/>
      <c r="G27" s="136"/>
      <c r="H27" s="136"/>
      <c r="I27" s="136"/>
      <c r="J27" s="136"/>
      <c r="K27" s="137"/>
    </row>
    <row r="28" spans="3:13" x14ac:dyDescent="0.2">
      <c r="C28" s="138"/>
      <c r="D28" s="139"/>
      <c r="E28" s="139"/>
      <c r="F28" s="139"/>
      <c r="G28" s="139"/>
      <c r="H28" s="139"/>
      <c r="I28" s="139"/>
      <c r="J28" s="139"/>
      <c r="K28" s="140"/>
    </row>
  </sheetData>
  <sheetProtection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B34" sqref="B34:F47"/>
    </sheetView>
  </sheetViews>
  <sheetFormatPr defaultRowHeight="12.75" x14ac:dyDescent="0.2"/>
  <cols>
    <col min="1" max="1" width="1.42578125" style="34" customWidth="1"/>
    <col min="2" max="2" width="46.85546875" style="34" customWidth="1"/>
    <col min="3" max="6" width="9.140625" style="34"/>
    <col min="7" max="7" width="1.5703125" style="34" customWidth="1"/>
    <col min="8" max="8" width="9.140625" style="34"/>
    <col min="9" max="9" width="31" style="34" bestFit="1" customWidth="1"/>
    <col min="10" max="16384" width="9.140625" style="34"/>
  </cols>
  <sheetData>
    <row r="1" spans="2:6" ht="6" customHeight="1" x14ac:dyDescent="0.2"/>
    <row r="2" spans="2:6" ht="16.5" customHeight="1" x14ac:dyDescent="0.2">
      <c r="B2" s="153" t="s">
        <v>84</v>
      </c>
      <c r="C2" s="153"/>
      <c r="D2" s="153"/>
      <c r="E2" s="153"/>
      <c r="F2" s="153"/>
    </row>
    <row r="3" spans="2:6" ht="34.5" customHeight="1" x14ac:dyDescent="0.2">
      <c r="B3" s="150" t="s">
        <v>9</v>
      </c>
      <c r="C3" s="150"/>
      <c r="D3" s="150"/>
      <c r="E3" s="150"/>
      <c r="F3" s="150"/>
    </row>
    <row r="4" spans="2:6" x14ac:dyDescent="0.2">
      <c r="B4" s="23" t="s">
        <v>10</v>
      </c>
      <c r="C4" s="26" t="s">
        <v>11</v>
      </c>
      <c r="D4" s="26" t="s">
        <v>12</v>
      </c>
      <c r="E4" s="26" t="s">
        <v>13</v>
      </c>
      <c r="F4" s="26" t="s">
        <v>3</v>
      </c>
    </row>
    <row r="5" spans="2:6" x14ac:dyDescent="0.2">
      <c r="B5" s="24" t="s">
        <v>41</v>
      </c>
      <c r="C5" s="27"/>
      <c r="D5" s="27"/>
      <c r="E5" s="27"/>
      <c r="F5" s="27"/>
    </row>
    <row r="6" spans="2:6" ht="25.5" x14ac:dyDescent="0.2">
      <c r="B6" s="25" t="s">
        <v>42</v>
      </c>
      <c r="C6" s="12">
        <v>0</v>
      </c>
      <c r="D6" s="28">
        <f ca="1">SUMPRODUCT('PROGNOZA CEN I SPRZEDAŻ.'!E7:OFFSET(uzasadnienie,-4,2),'PROGNOZA CEN I SPRZEDAŻ.'!G7:OFFSET(uzasadnienie,-4,4))</f>
        <v>0</v>
      </c>
      <c r="E6" s="28">
        <f ca="1">SUMPRODUCT('PROGNOZA CEN I SPRZEDAŻ.'!H7:OFFSET(uzasadnienie,-4,5),'PROGNOZA CEN I SPRZEDAŻ.'!I7:OFFSET(uzasadnienie,-4,6))</f>
        <v>0</v>
      </c>
      <c r="F6" s="28">
        <f ca="1">SUMPRODUCT('PROGNOZA CEN I SPRZEDAŻ.'!J7:OFFSET(uzasadnienie,-4,7),'PROGNOZA CEN I SPRZEDAŻ.'!K7:OFFSET(uzasadnienie,-4,8))</f>
        <v>0</v>
      </c>
    </row>
    <row r="7" spans="2:6" x14ac:dyDescent="0.2">
      <c r="B7" s="23" t="s">
        <v>43</v>
      </c>
      <c r="C7" s="27"/>
      <c r="D7" s="27"/>
      <c r="E7" s="27"/>
      <c r="F7" s="27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29" t="s">
        <v>14</v>
      </c>
      <c r="C10" s="28">
        <f>C6+C8+C9</f>
        <v>0</v>
      </c>
      <c r="D10" s="28">
        <f t="shared" ref="D10:F10" ca="1" si="0">D6+D8+D9</f>
        <v>0</v>
      </c>
      <c r="E10" s="28">
        <f t="shared" ca="1" si="0"/>
        <v>0</v>
      </c>
      <c r="F10" s="28">
        <f t="shared" ca="1" si="0"/>
        <v>0</v>
      </c>
    </row>
    <row r="11" spans="2:6" x14ac:dyDescent="0.2">
      <c r="B11" s="29" t="s">
        <v>44</v>
      </c>
      <c r="C11" s="27"/>
      <c r="D11" s="27"/>
      <c r="E11" s="27"/>
      <c r="F11" s="27"/>
    </row>
    <row r="12" spans="2:6" x14ac:dyDescent="0.2">
      <c r="B12" s="25" t="s">
        <v>45</v>
      </c>
      <c r="C12" s="12"/>
      <c r="D12" s="12"/>
      <c r="E12" s="12"/>
      <c r="F12" s="12"/>
    </row>
    <row r="13" spans="2:6" ht="25.5" x14ac:dyDescent="0.2">
      <c r="B13" s="25" t="s">
        <v>46</v>
      </c>
      <c r="C13" s="12"/>
      <c r="D13" s="12"/>
      <c r="E13" s="12"/>
      <c r="F13" s="12"/>
    </row>
    <row r="14" spans="2:6" x14ac:dyDescent="0.2">
      <c r="B14" s="25" t="s">
        <v>47</v>
      </c>
      <c r="C14" s="12"/>
      <c r="D14" s="12"/>
      <c r="E14" s="12"/>
      <c r="F14" s="12"/>
    </row>
    <row r="15" spans="2:6" x14ac:dyDescent="0.2">
      <c r="B15" s="25" t="s">
        <v>48</v>
      </c>
      <c r="C15" s="12"/>
      <c r="D15" s="12"/>
      <c r="E15" s="12"/>
      <c r="F15" s="12"/>
    </row>
    <row r="16" spans="2:6" x14ac:dyDescent="0.2">
      <c r="B16" s="25" t="s">
        <v>49</v>
      </c>
      <c r="C16" s="12"/>
      <c r="D16" s="12"/>
      <c r="E16" s="12"/>
      <c r="F16" s="12"/>
    </row>
    <row r="17" spans="2:13" x14ac:dyDescent="0.2">
      <c r="B17" s="25" t="s">
        <v>50</v>
      </c>
      <c r="C17" s="12"/>
      <c r="D17" s="12"/>
      <c r="E17" s="12"/>
      <c r="F17" s="12"/>
    </row>
    <row r="18" spans="2:13" x14ac:dyDescent="0.2">
      <c r="B18" s="25" t="s">
        <v>51</v>
      </c>
      <c r="C18" s="12"/>
      <c r="D18" s="12"/>
      <c r="E18" s="12"/>
      <c r="F18" s="12"/>
      <c r="I18" s="152" t="s">
        <v>62</v>
      </c>
      <c r="J18" s="152"/>
      <c r="K18" s="152"/>
      <c r="L18" s="152"/>
      <c r="M18" s="152"/>
    </row>
    <row r="19" spans="2:13" x14ac:dyDescent="0.2">
      <c r="B19" s="25" t="s">
        <v>52</v>
      </c>
      <c r="C19" s="27"/>
      <c r="D19" s="27"/>
      <c r="E19" s="27"/>
      <c r="F19" s="27"/>
      <c r="I19" s="37"/>
      <c r="J19" s="26" t="s">
        <v>11</v>
      </c>
      <c r="K19" s="26" t="s">
        <v>12</v>
      </c>
      <c r="L19" s="26" t="s">
        <v>13</v>
      </c>
      <c r="M19" s="26" t="s">
        <v>3</v>
      </c>
    </row>
    <row r="20" spans="2:13" x14ac:dyDescent="0.2">
      <c r="B20" s="42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37" t="s">
        <v>58</v>
      </c>
      <c r="J20" s="46">
        <v>0</v>
      </c>
      <c r="K20" s="46">
        <v>0</v>
      </c>
      <c r="L20" s="46">
        <v>0</v>
      </c>
      <c r="M20" s="46">
        <v>0</v>
      </c>
    </row>
    <row r="21" spans="2:13" x14ac:dyDescent="0.2">
      <c r="B21" s="43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37" t="s">
        <v>56</v>
      </c>
      <c r="J21" s="46">
        <v>0</v>
      </c>
      <c r="K21" s="46">
        <v>0</v>
      </c>
      <c r="L21" s="46">
        <v>0</v>
      </c>
      <c r="M21" s="46">
        <v>0</v>
      </c>
    </row>
    <row r="22" spans="2:13" x14ac:dyDescent="0.2">
      <c r="B22" s="38"/>
      <c r="C22" s="12"/>
      <c r="D22" s="47"/>
      <c r="E22" s="47"/>
      <c r="F22" s="47"/>
      <c r="G22" s="40"/>
    </row>
    <row r="23" spans="2:13" x14ac:dyDescent="0.2">
      <c r="B23" s="38"/>
      <c r="C23" s="12"/>
      <c r="D23" s="12"/>
      <c r="E23" s="12"/>
      <c r="F23" s="12"/>
    </row>
    <row r="24" spans="2:13" x14ac:dyDescent="0.2">
      <c r="B24" s="38"/>
      <c r="C24" s="12"/>
      <c r="D24" s="12"/>
      <c r="E24" s="12"/>
      <c r="F24" s="12"/>
    </row>
    <row r="25" spans="2:13" x14ac:dyDescent="0.2">
      <c r="B25" s="38"/>
      <c r="C25" s="38"/>
      <c r="D25" s="38"/>
      <c r="E25" s="38"/>
      <c r="F25" s="38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29" t="s">
        <v>15</v>
      </c>
      <c r="C29" s="28">
        <f>SUM(C12:C18)+SUM(C20:C28)</f>
        <v>0</v>
      </c>
      <c r="D29" s="28">
        <f>SUM(D12:D18)+SUM(D20:D28)</f>
        <v>0</v>
      </c>
      <c r="E29" s="28">
        <f t="shared" ref="E29:F29" si="2">SUM(E12:E18)+SUM(E20:E28)</f>
        <v>0</v>
      </c>
      <c r="F29" s="28">
        <f t="shared" si="2"/>
        <v>0</v>
      </c>
    </row>
    <row r="30" spans="2:13" x14ac:dyDescent="0.2">
      <c r="B30" s="29" t="s">
        <v>53</v>
      </c>
      <c r="C30" s="28">
        <f>C10-C29</f>
        <v>0</v>
      </c>
      <c r="D30" s="28">
        <f t="shared" ref="D30:F30" ca="1" si="3">D10-D29</f>
        <v>0</v>
      </c>
      <c r="E30" s="28">
        <f t="shared" ca="1" si="3"/>
        <v>0</v>
      </c>
      <c r="F30" s="28">
        <f t="shared" ca="1" si="3"/>
        <v>0</v>
      </c>
    </row>
    <row r="31" spans="2:13" x14ac:dyDescent="0.2">
      <c r="B31" s="29" t="s">
        <v>54</v>
      </c>
      <c r="C31" s="12"/>
      <c r="D31" s="12"/>
      <c r="E31" s="12"/>
      <c r="F31" s="12"/>
    </row>
    <row r="32" spans="2:13" x14ac:dyDescent="0.2">
      <c r="B32" s="29" t="s">
        <v>55</v>
      </c>
      <c r="C32" s="28">
        <f>C30-C31</f>
        <v>0</v>
      </c>
      <c r="D32" s="28">
        <f t="shared" ref="D32:F32" ca="1" si="4">D30-D31</f>
        <v>0</v>
      </c>
      <c r="E32" s="28">
        <f t="shared" ca="1" si="4"/>
        <v>0</v>
      </c>
      <c r="F32" s="28">
        <f t="shared" ca="1" si="4"/>
        <v>0</v>
      </c>
    </row>
    <row r="33" spans="2:6" x14ac:dyDescent="0.2">
      <c r="B33" s="151" t="s">
        <v>16</v>
      </c>
      <c r="C33" s="151"/>
      <c r="D33" s="151"/>
      <c r="E33" s="151"/>
      <c r="F33" s="151"/>
    </row>
    <row r="34" spans="2:6" x14ac:dyDescent="0.2">
      <c r="B34" s="149"/>
      <c r="C34" s="149"/>
      <c r="D34" s="149"/>
      <c r="E34" s="149"/>
      <c r="F34" s="149"/>
    </row>
    <row r="35" spans="2:6" x14ac:dyDescent="0.2">
      <c r="B35" s="149"/>
      <c r="C35" s="149"/>
      <c r="D35" s="149"/>
      <c r="E35" s="149"/>
      <c r="F35" s="149"/>
    </row>
    <row r="36" spans="2:6" x14ac:dyDescent="0.2">
      <c r="B36" s="149"/>
      <c r="C36" s="149"/>
      <c r="D36" s="149"/>
      <c r="E36" s="149"/>
      <c r="F36" s="149"/>
    </row>
    <row r="37" spans="2:6" x14ac:dyDescent="0.2">
      <c r="B37" s="149"/>
      <c r="C37" s="149"/>
      <c r="D37" s="149"/>
      <c r="E37" s="149"/>
      <c r="F37" s="149"/>
    </row>
    <row r="38" spans="2:6" x14ac:dyDescent="0.2">
      <c r="B38" s="149"/>
      <c r="C38" s="149"/>
      <c r="D38" s="149"/>
      <c r="E38" s="149"/>
      <c r="F38" s="149"/>
    </row>
    <row r="39" spans="2:6" x14ac:dyDescent="0.2">
      <c r="B39" s="149"/>
      <c r="C39" s="149"/>
      <c r="D39" s="149"/>
      <c r="E39" s="149"/>
      <c r="F39" s="149"/>
    </row>
    <row r="40" spans="2:6" x14ac:dyDescent="0.2">
      <c r="B40" s="149"/>
      <c r="C40" s="149"/>
      <c r="D40" s="149"/>
      <c r="E40" s="149"/>
      <c r="F40" s="149"/>
    </row>
    <row r="41" spans="2:6" x14ac:dyDescent="0.2">
      <c r="B41" s="149"/>
      <c r="C41" s="149"/>
      <c r="D41" s="149"/>
      <c r="E41" s="149"/>
      <c r="F41" s="149"/>
    </row>
    <row r="42" spans="2:6" x14ac:dyDescent="0.2">
      <c r="B42" s="149"/>
      <c r="C42" s="149"/>
      <c r="D42" s="149"/>
      <c r="E42" s="149"/>
      <c r="F42" s="149"/>
    </row>
    <row r="43" spans="2:6" x14ac:dyDescent="0.2">
      <c r="B43" s="149"/>
      <c r="C43" s="149"/>
      <c r="D43" s="149"/>
      <c r="E43" s="149"/>
      <c r="F43" s="149"/>
    </row>
    <row r="44" spans="2:6" x14ac:dyDescent="0.2">
      <c r="B44" s="149"/>
      <c r="C44" s="149"/>
      <c r="D44" s="149"/>
      <c r="E44" s="149"/>
      <c r="F44" s="149"/>
    </row>
    <row r="45" spans="2:6" x14ac:dyDescent="0.2">
      <c r="B45" s="149"/>
      <c r="C45" s="149"/>
      <c r="D45" s="149"/>
      <c r="E45" s="149"/>
      <c r="F45" s="149"/>
    </row>
    <row r="46" spans="2:6" x14ac:dyDescent="0.2">
      <c r="B46" s="149"/>
      <c r="C46" s="149"/>
      <c r="D46" s="149"/>
      <c r="E46" s="149"/>
      <c r="F46" s="149"/>
    </row>
    <row r="47" spans="2:6" x14ac:dyDescent="0.2">
      <c r="B47" s="149"/>
      <c r="C47" s="149"/>
      <c r="D47" s="149"/>
      <c r="E47" s="149"/>
      <c r="F47" s="149"/>
    </row>
    <row r="48" spans="2:6" ht="8.25" customHeight="1" x14ac:dyDescent="0.2"/>
  </sheetData>
  <mergeCells count="5">
    <mergeCell ref="B34:F47"/>
    <mergeCell ref="B3:F3"/>
    <mergeCell ref="B33:F33"/>
    <mergeCell ref="I18:M18"/>
    <mergeCell ref="B2:F2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156" t="s">
        <v>85</v>
      </c>
      <c r="C2" s="156"/>
      <c r="D2" s="156"/>
      <c r="E2" s="156"/>
      <c r="F2" s="156"/>
    </row>
    <row r="3" spans="2:7" x14ac:dyDescent="0.25">
      <c r="B3" s="157" t="s">
        <v>17</v>
      </c>
      <c r="C3" s="20" t="s">
        <v>18</v>
      </c>
      <c r="D3" s="157" t="s">
        <v>19</v>
      </c>
      <c r="E3" s="157" t="s">
        <v>20</v>
      </c>
      <c r="F3" s="157" t="s">
        <v>21</v>
      </c>
    </row>
    <row r="4" spans="2:7" ht="33.75" customHeight="1" x14ac:dyDescent="0.25">
      <c r="B4" s="157"/>
      <c r="C4" s="20" t="s">
        <v>102</v>
      </c>
      <c r="D4" s="157"/>
      <c r="E4" s="157"/>
      <c r="F4" s="157"/>
    </row>
    <row r="5" spans="2:7" x14ac:dyDescent="0.25">
      <c r="B5" s="5" t="s">
        <v>22</v>
      </c>
      <c r="C5" s="21">
        <f>'XI.PLANOWANE KOSZTY'!T38</f>
        <v>0</v>
      </c>
      <c r="D5" s="21"/>
      <c r="E5" s="21"/>
      <c r="F5" s="21"/>
    </row>
    <row r="6" spans="2:7" ht="34.5" customHeight="1" x14ac:dyDescent="0.25">
      <c r="B6" s="5" t="s">
        <v>23</v>
      </c>
      <c r="C6" s="21">
        <f>RZS!C6</f>
        <v>0</v>
      </c>
      <c r="D6" s="21">
        <f ca="1">SUMPRODUCT('PROGNOZA CEN I SPRZEDAŻ.'!E7:OFFSET(uzasadnienie,-4,2),'PROGNOZA CEN I SPRZEDAŻ.'!G7:OFFSET(uzasadnienie,-4,4))</f>
        <v>0</v>
      </c>
      <c r="E6" s="21">
        <f ca="1">SUMPRODUCT('PROGNOZA CEN I SPRZEDAŻ.'!H7:OFFSET(uzasadnienie,-4,5),'PROGNOZA CEN I SPRZEDAŻ.'!I7:OFFSET(uzasadnienie,-4,6))</f>
        <v>0</v>
      </c>
      <c r="F6" s="21">
        <f ca="1">SUMPRODUCT('PROGNOZA CEN I SPRZEDAŻ.'!J7:OFFSET(uzasadnienie,-4,7),'PROGNOZA CEN I SPRZEDAŻ.'!K7:OFFSET(uzasadnienie,-4,8))</f>
        <v>0</v>
      </c>
    </row>
    <row r="7" spans="2:7" ht="31.5" customHeight="1" x14ac:dyDescent="0.25">
      <c r="B7" s="5" t="s">
        <v>24</v>
      </c>
      <c r="C7" s="21">
        <f>RZS!C29</f>
        <v>0</v>
      </c>
      <c r="D7" s="21">
        <f>RZS!D29</f>
        <v>0</v>
      </c>
      <c r="E7" s="21">
        <f>RZS!E29</f>
        <v>0</v>
      </c>
      <c r="F7" s="21">
        <f>RZS!F29</f>
        <v>0</v>
      </c>
    </row>
    <row r="8" spans="2:7" x14ac:dyDescent="0.25">
      <c r="B8" s="5" t="s">
        <v>25</v>
      </c>
      <c r="C8" s="21">
        <f>C6-C7</f>
        <v>0</v>
      </c>
      <c r="D8" s="22">
        <f t="shared" ref="D8:F8" ca="1" si="0">D6-D7</f>
        <v>0</v>
      </c>
      <c r="E8" s="22">
        <f t="shared" ca="1" si="0"/>
        <v>0</v>
      </c>
      <c r="F8" s="22">
        <f t="shared" ca="1" si="0"/>
        <v>0</v>
      </c>
    </row>
    <row r="9" spans="2:7" ht="22.5" customHeight="1" x14ac:dyDescent="0.25">
      <c r="B9" s="6" t="s">
        <v>26</v>
      </c>
      <c r="C9" s="158">
        <f>RZS!C31</f>
        <v>0</v>
      </c>
      <c r="D9" s="158">
        <f>RZS!D31</f>
        <v>0</v>
      </c>
      <c r="E9" s="158">
        <f>RZS!E31</f>
        <v>0</v>
      </c>
      <c r="F9" s="158">
        <f>RZS!F31</f>
        <v>0</v>
      </c>
    </row>
    <row r="10" spans="2:7" ht="17.25" customHeight="1" x14ac:dyDescent="0.25">
      <c r="B10" s="49"/>
      <c r="C10" s="158"/>
      <c r="D10" s="158"/>
      <c r="E10" s="158"/>
      <c r="F10" s="158"/>
    </row>
    <row r="11" spans="2:7" x14ac:dyDescent="0.25">
      <c r="B11" s="6" t="s">
        <v>27</v>
      </c>
      <c r="C11" s="21">
        <f>C8-C9</f>
        <v>0</v>
      </c>
      <c r="D11" s="39">
        <f t="shared" ref="D11:F11" ca="1" si="1">D8-D9</f>
        <v>0</v>
      </c>
      <c r="E11" s="39">
        <f t="shared" ca="1" si="1"/>
        <v>0</v>
      </c>
      <c r="F11" s="39">
        <f t="shared" ca="1" si="1"/>
        <v>0</v>
      </c>
    </row>
    <row r="12" spans="2:7" x14ac:dyDescent="0.25">
      <c r="B12" s="6" t="s">
        <v>28</v>
      </c>
      <c r="C12" s="7"/>
      <c r="D12" s="7"/>
      <c r="E12" s="7"/>
      <c r="F12" s="8">
        <f>'XI.PLANOWANE KOSZTY'!T39-SUM(RZS!J20:M20)</f>
        <v>0</v>
      </c>
    </row>
    <row r="13" spans="2:7" x14ac:dyDescent="0.25">
      <c r="B13" s="6" t="s">
        <v>29</v>
      </c>
      <c r="C13" s="21">
        <f>IF(RZS!C20="",0,RZS!C20)+IF(RZS!C21="",0,RZS!C21)</f>
        <v>0</v>
      </c>
      <c r="D13" s="22">
        <f>IF(RZS!D20="",0,RZS!D20)+IF(RZS!D21="",0,RZS!D21)</f>
        <v>0</v>
      </c>
      <c r="E13" s="22">
        <f>IF(RZS!E20="",0,RZS!E20)+IF(RZS!E21="",0,RZS!E21)</f>
        <v>0</v>
      </c>
      <c r="F13" s="39">
        <f>IF(RZS!F20="",0,RZS!F20)+IF(RZS!F21="",0,RZS!F21)</f>
        <v>0</v>
      </c>
    </row>
    <row r="14" spans="2:7" x14ac:dyDescent="0.25">
      <c r="B14" s="6" t="s">
        <v>30</v>
      </c>
      <c r="C14" s="21">
        <f t="shared" ref="C14:E14" si="2">(-C5)+C11+C13</f>
        <v>0</v>
      </c>
      <c r="D14" s="21">
        <f t="shared" ca="1" si="2"/>
        <v>0</v>
      </c>
      <c r="E14" s="21">
        <f t="shared" ca="1" si="2"/>
        <v>0</v>
      </c>
      <c r="F14" s="21">
        <f ca="1">(-F5)+F11+F13+F12</f>
        <v>0</v>
      </c>
    </row>
    <row r="15" spans="2:7" ht="25.5" x14ac:dyDescent="0.25">
      <c r="B15" s="6" t="s">
        <v>31</v>
      </c>
      <c r="C15" s="20">
        <f>1/(1+$G15)^0</f>
        <v>1</v>
      </c>
      <c r="D15" s="9">
        <f>ROUND(1/(1+$G15)^1,4)</f>
        <v>0.97209999999999996</v>
      </c>
      <c r="E15" s="9">
        <f>ROUND(1/(1+$G15)^2,4)</f>
        <v>0.94499999999999995</v>
      </c>
      <c r="F15" s="9">
        <f>ROUND(1/(1+$G15)^3,4)</f>
        <v>0.91859999999999997</v>
      </c>
      <c r="G15" s="4">
        <v>2.87E-2</v>
      </c>
    </row>
    <row r="16" spans="2:7" x14ac:dyDescent="0.25">
      <c r="B16" s="10" t="s">
        <v>32</v>
      </c>
      <c r="C16" s="159">
        <f ca="1">SUMPRODUCT(C14:F14,C15:F15)</f>
        <v>0</v>
      </c>
      <c r="D16" s="159"/>
      <c r="E16" s="160"/>
      <c r="F16" s="160"/>
    </row>
    <row r="17" spans="2:7" x14ac:dyDescent="0.25">
      <c r="B17" s="30"/>
      <c r="C17" s="30"/>
      <c r="D17" s="30"/>
      <c r="E17" s="30"/>
      <c r="F17" s="30"/>
    </row>
    <row r="18" spans="2:7" x14ac:dyDescent="0.25">
      <c r="B18" s="30"/>
      <c r="C18" s="30"/>
      <c r="D18" s="30"/>
      <c r="E18" s="30"/>
      <c r="F18" s="30"/>
    </row>
    <row r="19" spans="2:7" x14ac:dyDescent="0.25">
      <c r="B19" s="156" t="s">
        <v>100</v>
      </c>
      <c r="C19" s="156"/>
      <c r="D19" s="30"/>
      <c r="E19" s="30"/>
      <c r="F19" s="30"/>
    </row>
    <row r="20" spans="2:7" x14ac:dyDescent="0.25">
      <c r="B20" s="154"/>
      <c r="C20" s="155" t="s">
        <v>33</v>
      </c>
      <c r="D20" s="155" t="s">
        <v>19</v>
      </c>
      <c r="E20" s="155" t="s">
        <v>20</v>
      </c>
      <c r="F20" s="155" t="s">
        <v>21</v>
      </c>
      <c r="G20" s="3"/>
    </row>
    <row r="21" spans="2:7" x14ac:dyDescent="0.25">
      <c r="B21" s="154"/>
      <c r="C21" s="155"/>
      <c r="D21" s="155"/>
      <c r="E21" s="155"/>
      <c r="F21" s="155"/>
      <c r="G21" s="3"/>
    </row>
    <row r="22" spans="2:7" ht="25.5" x14ac:dyDescent="0.25">
      <c r="B22" s="1" t="s">
        <v>101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mergeCells count="17">
    <mergeCell ref="B2:F2"/>
    <mergeCell ref="B19:C19"/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XI.PLANOWANE KOSZTY</vt:lpstr>
      <vt:lpstr>PROGNOZA CEN I SPRZEDAŻ.</vt:lpstr>
      <vt:lpstr>RZS</vt:lpstr>
      <vt:lpstr>NPV + wsk_rent</vt:lpstr>
      <vt:lpstr>'NPV + wsk_rent'!Obszar_wydruku</vt:lpstr>
      <vt:lpstr>'PROGNOZA CEN I SPRZEDAŻ.'!Obszar_wydruku</vt:lpstr>
      <vt:lpstr>RZS!Obszar_wydruku</vt:lpstr>
      <vt:lpstr>'XI.PLANOWANE KOSZTY'!Obszar_wydruku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Wioleta</cp:lastModifiedBy>
  <cp:lastPrinted>2017-02-06T11:32:23Z</cp:lastPrinted>
  <dcterms:created xsi:type="dcterms:W3CDTF">2017-01-11T14:22:24Z</dcterms:created>
  <dcterms:modified xsi:type="dcterms:W3CDTF">2020-07-14T05:30:04Z</dcterms:modified>
</cp:coreProperties>
</file>